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OneDrive\Documents\BPC\Finance\"/>
    </mc:Choice>
  </mc:AlternateContent>
  <xr:revisionPtr revIDLastSave="0" documentId="13_ncr:1_{5F0BCDD6-34FE-4506-8EB9-3CDE213A81A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122 Transactions " sheetId="1" r:id="rId1"/>
    <sheet name="2223 Transactions" sheetId="4" r:id="rId2"/>
    <sheet name="2122 Year end statement " sheetId="2" r:id="rId3"/>
    <sheet name="Budget projections 2223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F41" i="4"/>
  <c r="E41" i="4"/>
  <c r="B31" i="3"/>
  <c r="E64" i="1"/>
  <c r="G62" i="1"/>
  <c r="F62" i="1"/>
  <c r="E62" i="1"/>
  <c r="F55" i="1"/>
  <c r="D38" i="2"/>
  <c r="E61" i="2"/>
  <c r="E47" i="2"/>
  <c r="E77" i="2"/>
  <c r="C14" i="2"/>
  <c r="E49" i="2" s="1"/>
  <c r="E66" i="1" l="1"/>
  <c r="E51" i="2"/>
  <c r="E5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tc={75FBE391-60F3-4AD9-BBBF-9A9E6B91C7A5}</author>
    <author>tc={E3EB5DD5-CAC7-4940-BE52-F6BD523CE72A}</author>
  </authors>
  <commentList>
    <comment ref="H13" authorId="0" shapeId="0" xr:uid="{75FBE391-60F3-4AD9-BBBF-9A9E6B91C7A5}">
      <text>
        <t>[Threaded comment]
Your version of Excel allows you to read this threaded comment; however, any edits to it will get removed if the file is opened in a newer version of Excel. Learn more: https://go.microsoft.com/fwlink/?linkid=870924
Comment:
    REINBURSED TO CLERK ?</t>
      </text>
    </comment>
    <comment ref="H14" authorId="1" shapeId="0" xr:uid="{E3EB5DD5-CAC7-4940-BE52-F6BD523CE72A}">
      <text>
        <t>[Threaded comment]
Your version of Excel allows you to read this threaded comment; however, any edits to it will get removed if the file is opened in a newer version of Excel. Learn more: https://go.microsoft.com/fwlink/?linkid=870924
Comment:
    REINBURSED TO R HACKING</t>
      </text>
    </comment>
  </commentList>
</comments>
</file>

<file path=xl/sharedStrings.xml><?xml version="1.0" encoding="utf-8"?>
<sst xmlns="http://schemas.openxmlformats.org/spreadsheetml/2006/main" count="299" uniqueCount="149">
  <si>
    <t>Barton Parish Council 21/22 Transactions</t>
  </si>
  <si>
    <t>Date</t>
  </si>
  <si>
    <t>Description</t>
  </si>
  <si>
    <t>Type</t>
  </si>
  <si>
    <t>OUT</t>
  </si>
  <si>
    <t>Vat</t>
  </si>
  <si>
    <t>IN</t>
  </si>
  <si>
    <t xml:space="preserve">Cheque Number </t>
  </si>
  <si>
    <t>Easywebsites monthly subscription</t>
  </si>
  <si>
    <t>SO</t>
  </si>
  <si>
    <t>Clerks Salary</t>
  </si>
  <si>
    <t>Bank Compensation</t>
  </si>
  <si>
    <t xml:space="preserve">Parish Lengthsmans wage </t>
  </si>
  <si>
    <t>Easy websites monthly subscription</t>
  </si>
  <si>
    <t>External audit fee</t>
  </si>
  <si>
    <t>Preston City Council Precept</t>
  </si>
  <si>
    <t>Plant pot festival banners and posters</t>
  </si>
  <si>
    <t>Roger Garner SMSA CIL</t>
  </si>
  <si>
    <t>PCC greenspaces contribution</t>
  </si>
  <si>
    <t xml:space="preserve">Came &amp; Co insurance </t>
  </si>
  <si>
    <t xml:space="preserve">SO </t>
  </si>
  <si>
    <t xml:space="preserve">Barton Grange Landscapes </t>
  </si>
  <si>
    <t xml:space="preserve">Best Kept Village Competition </t>
  </si>
  <si>
    <t xml:space="preserve">Tommy Statues </t>
  </si>
  <si>
    <t>Harvest festival contribution</t>
  </si>
  <si>
    <t>Clerks Additional Salary</t>
  </si>
  <si>
    <t>CIL funding PCC</t>
  </si>
  <si>
    <t>PKF Littlejohn External audit fee</t>
  </si>
  <si>
    <t>Safe Custody Hold</t>
  </si>
  <si>
    <t>Myerscough &amp; Bilsborrow War memorial contribution</t>
  </si>
  <si>
    <t>Barton Grange Landscapes</t>
  </si>
  <si>
    <t>Samaritans contribution reinbursed to clerk</t>
  </si>
  <si>
    <t>Garstang Timber Raised beds</t>
  </si>
  <si>
    <t xml:space="preserve">LCC Verge maintenance grant </t>
  </si>
  <si>
    <t xml:space="preserve">Barton Parish Council </t>
  </si>
  <si>
    <t>Year End Accounting Statement 31/3/22</t>
  </si>
  <si>
    <t xml:space="preserve">Receipts </t>
  </si>
  <si>
    <t>£</t>
  </si>
  <si>
    <t xml:space="preserve">Preston City Council Precept </t>
  </si>
  <si>
    <t xml:space="preserve">LCC Verge Maintenance Grant </t>
  </si>
  <si>
    <t>National Savings &amp; Investment interest</t>
  </si>
  <si>
    <t xml:space="preserve">CIL Funding </t>
  </si>
  <si>
    <t>Payments</t>
  </si>
  <si>
    <t>Clerks Salary &amp; Expenses</t>
  </si>
  <si>
    <t>Parish Lengthsman Costs</t>
  </si>
  <si>
    <t xml:space="preserve">Insurance </t>
  </si>
  <si>
    <t>External Audit Fee</t>
  </si>
  <si>
    <t>Easywebsites</t>
  </si>
  <si>
    <t>Myerscough and Bilsborrow War Memorial Trust contribution</t>
  </si>
  <si>
    <t>Plant Pot festival banners and posters</t>
  </si>
  <si>
    <t>Barton Grange Verge Maintenance</t>
  </si>
  <si>
    <t>2 x Tommy Statues</t>
  </si>
  <si>
    <t>Harvest Festival Contribution</t>
  </si>
  <si>
    <t>Preston City Council Greenspaces Contribution</t>
  </si>
  <si>
    <t>Raised Bed Materials</t>
  </si>
  <si>
    <t>Samaritans Donation</t>
  </si>
  <si>
    <t xml:space="preserve">CIL grants </t>
  </si>
  <si>
    <t>Balance B/F 1/4/21</t>
  </si>
  <si>
    <t>Current a/c</t>
  </si>
  <si>
    <t xml:space="preserve">NS &amp; I Savings </t>
  </si>
  <si>
    <t>Plus total receipts 21/22</t>
  </si>
  <si>
    <t>minus total payments 21/22</t>
  </si>
  <si>
    <t>B/F 31/3/22 as per bank reconciliation</t>
  </si>
  <si>
    <t>Asset Register</t>
  </si>
  <si>
    <t>Barton Cross</t>
  </si>
  <si>
    <t>Land at Barton Village Hall</t>
  </si>
  <si>
    <t>Barton Mill Shaft</t>
  </si>
  <si>
    <t>Speed indicator device</t>
  </si>
  <si>
    <t>Horse memrorial</t>
  </si>
  <si>
    <t xml:space="preserve">5 x wooden Planters </t>
  </si>
  <si>
    <t xml:space="preserve">4 x barrier baskets </t>
  </si>
  <si>
    <t xml:space="preserve">Invoice </t>
  </si>
  <si>
    <t>N/A</t>
  </si>
  <si>
    <t>..\invoices\Barton Grange\M586.PDF</t>
  </si>
  <si>
    <t>..\invoices\PKF Little John audit\LA0015.pdf</t>
  </si>
  <si>
    <t>..\invoices\PKF Little John audit\LA0015_closureletter_1632817921.pdf</t>
  </si>
  <si>
    <t>..\invoices\Greg Robinson\Nov 21.pdf</t>
  </si>
  <si>
    <t>..\invoices\Greg Robinson\Dece 2021.pdf</t>
  </si>
  <si>
    <t>..\invoices\War memorial contribution\ROY to MELISSA  2021 ANNUAL MEETING OF THE TRUSTEES OF BARTON BILSBORROW  MYERSCOUGH WAR MEMORIAL .msg</t>
  </si>
  <si>
    <t>..\invoices\Barton Grange\M586-OCT.PDF</t>
  </si>
  <si>
    <t>..\invoices\Garstang Timber\pmAAE4.pdf</t>
  </si>
  <si>
    <t>..\invoices\Plant Pot festival\barton.pdf</t>
  </si>
  <si>
    <t xml:space="preserve">Number </t>
  </si>
  <si>
    <t xml:space="preserve">Evidence for internal auditor </t>
  </si>
  <si>
    <t>Bank Statement standing order</t>
  </si>
  <si>
    <t xml:space="preserve">bank statement </t>
  </si>
  <si>
    <t xml:space="preserve">bank statement SO </t>
  </si>
  <si>
    <t xml:space="preserve">Invoices in dropbox, cheque book, bank statement </t>
  </si>
  <si>
    <t xml:space="preserve">Invoices in dropbox file and cheque book </t>
  </si>
  <si>
    <t>Invoice 189</t>
  </si>
  <si>
    <t>Information in dropbox file</t>
  </si>
  <si>
    <t>Bank statement and standing order</t>
  </si>
  <si>
    <t xml:space="preserve">Invoice in dropbox file, chequebook, bank statement </t>
  </si>
  <si>
    <t xml:space="preserve">Invoice number 192, bank statement SO </t>
  </si>
  <si>
    <t>Bank statement SO</t>
  </si>
  <si>
    <t>bank statement SO and invoice 197</t>
  </si>
  <si>
    <t>Total</t>
  </si>
  <si>
    <t xml:space="preserve">Bank statement &amp; James to send evidence </t>
  </si>
  <si>
    <t xml:space="preserve">bank statement &amp; Invoice 186 paper </t>
  </si>
  <si>
    <t xml:space="preserve">bank statement standing order </t>
  </si>
  <si>
    <t xml:space="preserve">Invoice in scan/we transfer </t>
  </si>
  <si>
    <t xml:space="preserve">sent to auditor </t>
  </si>
  <si>
    <t>bank statement, cheque and invoice no 49221</t>
  </si>
  <si>
    <t>chq</t>
  </si>
  <si>
    <t>vat</t>
  </si>
  <si>
    <t>Item</t>
  </si>
  <si>
    <t>Budgeted Income/Outgoings</t>
  </si>
  <si>
    <t>Variance</t>
  </si>
  <si>
    <t>Incomings</t>
  </si>
  <si>
    <t>CIL</t>
  </si>
  <si>
    <t>LCC Verge Maintenance Grant</t>
  </si>
  <si>
    <t>PRECEPT</t>
  </si>
  <si>
    <t>Outgoings</t>
  </si>
  <si>
    <t>Insurance</t>
  </si>
  <si>
    <t>External Audit Fees</t>
  </si>
  <si>
    <t>Best Kept Village Competition</t>
  </si>
  <si>
    <t>B &amp; M Memorial Fund</t>
  </si>
  <si>
    <t>Barton Grange Verges PCC Maintenance</t>
  </si>
  <si>
    <t>3280 ( Not inc vat)</t>
  </si>
  <si>
    <t>PCC Greenspaces contribution</t>
  </si>
  <si>
    <t>Website annual costs</t>
  </si>
  <si>
    <t>Planter plants</t>
  </si>
  <si>
    <t>Neighbourhood Plan Costs</t>
  </si>
  <si>
    <t>Christmas Charity donation</t>
  </si>
  <si>
    <t>Raised bed costs</t>
  </si>
  <si>
    <t>Jubilee Costs inc scarecrow festival</t>
  </si>
  <si>
    <t>276 (not inc vat)</t>
  </si>
  <si>
    <t xml:space="preserve">Total </t>
  </si>
  <si>
    <t>Barton Parish Council 22/23 Transactions</t>
  </si>
  <si>
    <t>Easy Websites</t>
  </si>
  <si>
    <t>Clerks additional salary</t>
  </si>
  <si>
    <t>CHQ</t>
  </si>
  <si>
    <t>Jubilee Beacon</t>
  </si>
  <si>
    <t xml:space="preserve">Best Kept Village </t>
  </si>
  <si>
    <t>Parish lengsthman</t>
  </si>
  <si>
    <t>Easy websites</t>
  </si>
  <si>
    <t xml:space="preserve">c &amp; c soil raised beds </t>
  </si>
  <si>
    <t>Jubilee events sundries</t>
  </si>
  <si>
    <t xml:space="preserve">Jubilee Bunting </t>
  </si>
  <si>
    <t xml:space="preserve">PCC Precept </t>
  </si>
  <si>
    <t>Parish Lengthsman</t>
  </si>
  <si>
    <t>Jubilee Party and gas</t>
  </si>
  <si>
    <t xml:space="preserve">Scarecrow competition Cheese Prizes </t>
  </si>
  <si>
    <t>Fitzgerald planning BNP</t>
  </si>
  <si>
    <t>Jubilee party sundries etc</t>
  </si>
  <si>
    <t xml:space="preserve">AVJ Jubilee Banners and printing </t>
  </si>
  <si>
    <t xml:space="preserve">Jubilee Celebrations </t>
  </si>
  <si>
    <t>Laburnum nurseries</t>
  </si>
  <si>
    <t>ongoing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</si>
</sst>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8D08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/>
    <xf numFmtId="0" fontId="1" fillId="0" borderId="1" xfId="0" applyFont="1" applyBorder="1"/>
    <xf numFmtId="3" fontId="0" fillId="0" borderId="0" xfId="0" applyNumberFormat="1"/>
    <xf numFmtId="0" fontId="2" fillId="0" borderId="0" xfId="1"/>
    <xf numFmtId="0" fontId="0" fillId="5" borderId="0" xfId="0" applyFill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Font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Alignment="1"/>
    <xf numFmtId="0" fontId="4" fillId="7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lly Thorpe" id="{947936FC-7421-464E-B6FB-137376A032AF}" userId="Holly Thorpe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3" dT="2022-07-11T10:40:44.68" personId="{947936FC-7421-464E-B6FB-137376A032AF}" id="{75FBE391-60F3-4AD9-BBBF-9A9E6B91C7A5}">
    <text>REINBURSED TO CLERK ?</text>
  </threadedComment>
  <threadedComment ref="H14" dT="2022-07-11T10:42:44.53" personId="{947936FC-7421-464E-B6FB-137376A032AF}" id="{E3EB5DD5-CAC7-4940-BE52-F6BD523CE72A}">
    <text>REINBURSED TO R HACKING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invoices\Garstang%20Timber\pmAAE4.pdf" TargetMode="External"/><Relationship Id="rId3" Type="http://schemas.openxmlformats.org/officeDocument/2006/relationships/hyperlink" Target="..\invoices\PKF%20Little%20John%20audit\LA0015_closureletter_1632817921.pdf" TargetMode="External"/><Relationship Id="rId7" Type="http://schemas.openxmlformats.org/officeDocument/2006/relationships/hyperlink" Target="..\invoices\Barton%20Grange\M586-OCT.PDF" TargetMode="External"/><Relationship Id="rId2" Type="http://schemas.openxmlformats.org/officeDocument/2006/relationships/hyperlink" Target="..\invoices\PKF%20Little%20John%20audit\LA0015.pdf" TargetMode="External"/><Relationship Id="rId1" Type="http://schemas.openxmlformats.org/officeDocument/2006/relationships/hyperlink" Target="..\invoices\Barton%20Grange\M586.PDF" TargetMode="External"/><Relationship Id="rId6" Type="http://schemas.openxmlformats.org/officeDocument/2006/relationships/hyperlink" Target="..\invoices\War%20memorial%20contribution\ROY%20to%20MELISSA%20%202021%20ANNUAL%20MEETING%20OF%20THE%20TRUSTEES%20OF%20BARTON%20BILSBORROW%20%20MYERSCOUGH%20WAR%20MEMORIAL%20.msg" TargetMode="External"/><Relationship Id="rId5" Type="http://schemas.openxmlformats.org/officeDocument/2006/relationships/hyperlink" Target="..\invoices\Greg%20Robinson\Dece%20202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..\invoices\Greg%20Robinson\Nov%2021.pdf" TargetMode="External"/><Relationship Id="rId9" Type="http://schemas.openxmlformats.org/officeDocument/2006/relationships/hyperlink" Target="..\invoices\Plant%20Pot%20festival\barton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workbookViewId="0">
      <selection activeCell="B22" sqref="B22"/>
    </sheetView>
  </sheetViews>
  <sheetFormatPr defaultRowHeight="15" x14ac:dyDescent="0.25"/>
  <cols>
    <col min="1" max="1" width="9.140625" style="3"/>
    <col min="2" max="2" width="37.7109375" style="1" customWidth="1"/>
    <col min="3" max="3" width="63.140625" style="1" customWidth="1"/>
    <col min="4" max="7" width="9.140625" style="1"/>
    <col min="8" max="8" width="22.42578125" style="1" customWidth="1"/>
    <col min="9" max="10" width="9.140625" style="1"/>
    <col min="16" max="16" width="48.28515625" customWidth="1"/>
  </cols>
  <sheetData>
    <row r="1" spans="1:16" x14ac:dyDescent="0.25">
      <c r="B1" s="3" t="s">
        <v>0</v>
      </c>
    </row>
    <row r="3" spans="1:16" x14ac:dyDescent="0.25">
      <c r="A3" s="10" t="s">
        <v>82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2" t="s">
        <v>71</v>
      </c>
      <c r="P3" s="9" t="s">
        <v>83</v>
      </c>
    </row>
    <row r="5" spans="1:16" x14ac:dyDescent="0.25">
      <c r="A5" s="3">
        <v>1</v>
      </c>
      <c r="B5" s="2">
        <v>44287</v>
      </c>
      <c r="C5" s="1" t="s">
        <v>8</v>
      </c>
      <c r="D5" s="1" t="s">
        <v>9</v>
      </c>
      <c r="E5" s="1">
        <v>23</v>
      </c>
      <c r="F5" s="1">
        <v>4.5999999999999996</v>
      </c>
      <c r="I5" s="1" t="s">
        <v>72</v>
      </c>
      <c r="P5" t="s">
        <v>97</v>
      </c>
    </row>
    <row r="6" spans="1:16" x14ac:dyDescent="0.25">
      <c r="A6" s="3">
        <v>2</v>
      </c>
      <c r="B6" s="2">
        <v>44300</v>
      </c>
      <c r="C6" s="1" t="s">
        <v>10</v>
      </c>
      <c r="D6" s="1" t="s">
        <v>9</v>
      </c>
      <c r="E6" s="1">
        <v>312.5</v>
      </c>
      <c r="F6" s="1">
        <v>0</v>
      </c>
      <c r="I6" s="1" t="s">
        <v>72</v>
      </c>
      <c r="P6" t="s">
        <v>84</v>
      </c>
    </row>
    <row r="7" spans="1:16" x14ac:dyDescent="0.25">
      <c r="A7" s="3">
        <v>3</v>
      </c>
      <c r="B7" s="2">
        <v>44308</v>
      </c>
      <c r="C7" s="1" t="s">
        <v>11</v>
      </c>
      <c r="F7" s="1">
        <v>0</v>
      </c>
      <c r="G7" s="4">
        <v>250</v>
      </c>
      <c r="I7" s="1" t="s">
        <v>72</v>
      </c>
      <c r="P7" t="s">
        <v>85</v>
      </c>
    </row>
    <row r="8" spans="1:16" x14ac:dyDescent="0.25">
      <c r="A8" s="3">
        <v>4</v>
      </c>
      <c r="B8" s="2">
        <v>44316</v>
      </c>
      <c r="C8" s="1" t="s">
        <v>12</v>
      </c>
      <c r="D8" s="1" t="s">
        <v>9</v>
      </c>
      <c r="E8" s="1">
        <v>520</v>
      </c>
      <c r="F8" s="1">
        <v>0</v>
      </c>
      <c r="I8" s="1">
        <v>186</v>
      </c>
      <c r="P8" t="s">
        <v>98</v>
      </c>
    </row>
    <row r="9" spans="1:16" x14ac:dyDescent="0.25">
      <c r="A9" s="3">
        <v>5</v>
      </c>
      <c r="B9" s="2">
        <v>44317</v>
      </c>
      <c r="C9" s="1" t="s">
        <v>13</v>
      </c>
      <c r="D9" s="1" t="s">
        <v>9</v>
      </c>
      <c r="E9" s="1">
        <v>23</v>
      </c>
      <c r="F9" s="1">
        <v>4.5999999999999996</v>
      </c>
      <c r="I9" s="1" t="s">
        <v>72</v>
      </c>
      <c r="P9" t="s">
        <v>99</v>
      </c>
    </row>
    <row r="10" spans="1:16" x14ac:dyDescent="0.25">
      <c r="A10" s="16">
        <v>6</v>
      </c>
      <c r="B10" s="2">
        <v>44326</v>
      </c>
      <c r="C10" s="1" t="s">
        <v>14</v>
      </c>
      <c r="E10" s="1">
        <v>200</v>
      </c>
      <c r="F10" s="1">
        <v>40</v>
      </c>
      <c r="K10" s="8" t="s">
        <v>74</v>
      </c>
      <c r="P10" t="s">
        <v>100</v>
      </c>
    </row>
    <row r="11" spans="1:16" x14ac:dyDescent="0.25">
      <c r="A11" s="16">
        <v>7</v>
      </c>
      <c r="B11" s="2">
        <v>44330</v>
      </c>
      <c r="C11" s="1" t="s">
        <v>15</v>
      </c>
      <c r="G11" s="4">
        <v>26000</v>
      </c>
      <c r="I11" s="1" t="s">
        <v>72</v>
      </c>
      <c r="P11" t="s">
        <v>101</v>
      </c>
    </row>
    <row r="12" spans="1:16" x14ac:dyDescent="0.25">
      <c r="A12" s="3">
        <v>8</v>
      </c>
      <c r="B12" s="2">
        <v>44333</v>
      </c>
      <c r="C12" s="1" t="s">
        <v>10</v>
      </c>
      <c r="D12" s="1" t="s">
        <v>9</v>
      </c>
      <c r="E12" s="1">
        <v>312.5</v>
      </c>
      <c r="F12" s="1">
        <v>0</v>
      </c>
      <c r="I12" s="1" t="s">
        <v>72</v>
      </c>
      <c r="P12" t="s">
        <v>86</v>
      </c>
    </row>
    <row r="13" spans="1:16" x14ac:dyDescent="0.25">
      <c r="A13" s="16">
        <v>9</v>
      </c>
      <c r="B13" s="2">
        <v>44344</v>
      </c>
      <c r="C13" s="1" t="s">
        <v>16</v>
      </c>
      <c r="E13" s="1">
        <v>163.13999999999999</v>
      </c>
      <c r="F13" s="1">
        <v>32.630000000000003</v>
      </c>
      <c r="H13" s="1">
        <v>796</v>
      </c>
      <c r="K13" s="8" t="s">
        <v>81</v>
      </c>
      <c r="P13" t="s">
        <v>87</v>
      </c>
    </row>
    <row r="14" spans="1:16" x14ac:dyDescent="0.25">
      <c r="A14" s="16">
        <v>10</v>
      </c>
      <c r="B14" s="2">
        <v>44344</v>
      </c>
      <c r="C14" s="1" t="s">
        <v>17</v>
      </c>
      <c r="E14" s="1">
        <v>330</v>
      </c>
      <c r="F14" s="1">
        <v>0</v>
      </c>
      <c r="H14" s="1">
        <v>798</v>
      </c>
      <c r="P14" t="s">
        <v>88</v>
      </c>
    </row>
    <row r="15" spans="1:16" x14ac:dyDescent="0.25">
      <c r="A15" s="3">
        <v>11</v>
      </c>
      <c r="B15" s="2">
        <v>44348</v>
      </c>
      <c r="C15" s="1" t="s">
        <v>12</v>
      </c>
      <c r="D15" s="1" t="s">
        <v>9</v>
      </c>
      <c r="E15" s="1">
        <v>520</v>
      </c>
      <c r="F15" s="1">
        <v>0</v>
      </c>
      <c r="I15" s="1">
        <v>189</v>
      </c>
      <c r="P15" t="s">
        <v>89</v>
      </c>
    </row>
    <row r="16" spans="1:16" x14ac:dyDescent="0.25">
      <c r="A16" s="3">
        <v>12</v>
      </c>
      <c r="B16" s="2">
        <v>44348</v>
      </c>
      <c r="C16" s="1" t="s">
        <v>13</v>
      </c>
      <c r="D16" s="1" t="s">
        <v>9</v>
      </c>
      <c r="E16" s="1">
        <v>23</v>
      </c>
      <c r="F16" s="1">
        <v>4.5999999999999996</v>
      </c>
      <c r="I16" s="1" t="s">
        <v>72</v>
      </c>
      <c r="P16" t="s">
        <v>86</v>
      </c>
    </row>
    <row r="17" spans="1:16" ht="22.5" customHeight="1" x14ac:dyDescent="0.25">
      <c r="A17" s="16">
        <v>13</v>
      </c>
      <c r="B17" s="2">
        <v>44361</v>
      </c>
      <c r="C17" s="1" t="s">
        <v>18</v>
      </c>
      <c r="E17" s="1">
        <v>1449</v>
      </c>
      <c r="F17" s="1">
        <v>0</v>
      </c>
      <c r="H17" s="1">
        <v>799</v>
      </c>
      <c r="P17" t="s">
        <v>90</v>
      </c>
    </row>
    <row r="18" spans="1:16" x14ac:dyDescent="0.25">
      <c r="A18" s="3">
        <v>14</v>
      </c>
      <c r="B18" s="2">
        <v>44363</v>
      </c>
      <c r="C18" s="1" t="s">
        <v>10</v>
      </c>
      <c r="D18" s="1" t="s">
        <v>9</v>
      </c>
      <c r="E18" s="1">
        <v>312.5</v>
      </c>
      <c r="F18" s="1">
        <v>0</v>
      </c>
      <c r="I18" s="1" t="s">
        <v>72</v>
      </c>
      <c r="P18" t="s">
        <v>91</v>
      </c>
    </row>
    <row r="19" spans="1:16" x14ac:dyDescent="0.25">
      <c r="A19" s="16">
        <v>15</v>
      </c>
      <c r="B19" s="2">
        <v>44364</v>
      </c>
      <c r="C19" s="1" t="s">
        <v>19</v>
      </c>
      <c r="E19" s="1">
        <v>342.7</v>
      </c>
      <c r="F19" s="1">
        <v>0</v>
      </c>
      <c r="H19" s="1">
        <v>800</v>
      </c>
      <c r="P19" t="s">
        <v>92</v>
      </c>
    </row>
    <row r="20" spans="1:16" x14ac:dyDescent="0.25">
      <c r="A20" s="3">
        <v>16</v>
      </c>
      <c r="B20" s="2">
        <v>44377</v>
      </c>
      <c r="C20" s="1" t="s">
        <v>12</v>
      </c>
      <c r="D20" s="1" t="s">
        <v>9</v>
      </c>
      <c r="E20" s="1">
        <v>520</v>
      </c>
      <c r="F20" s="1">
        <v>0</v>
      </c>
      <c r="I20" s="1">
        <v>192</v>
      </c>
      <c r="P20" t="s">
        <v>93</v>
      </c>
    </row>
    <row r="21" spans="1:16" x14ac:dyDescent="0.25">
      <c r="A21" s="3">
        <v>17</v>
      </c>
      <c r="B21" s="2">
        <v>44378</v>
      </c>
      <c r="C21" s="1" t="s">
        <v>13</v>
      </c>
      <c r="D21" s="1" t="s">
        <v>20</v>
      </c>
      <c r="E21" s="1">
        <v>23</v>
      </c>
      <c r="F21" s="1">
        <v>4.5999999999999996</v>
      </c>
      <c r="I21" s="1" t="s">
        <v>72</v>
      </c>
      <c r="P21" t="s">
        <v>94</v>
      </c>
    </row>
    <row r="22" spans="1:16" x14ac:dyDescent="0.25">
      <c r="A22" s="3">
        <v>18</v>
      </c>
      <c r="B22" s="2">
        <v>44393</v>
      </c>
      <c r="C22" s="1" t="s">
        <v>10</v>
      </c>
      <c r="D22" s="1" t="s">
        <v>20</v>
      </c>
      <c r="E22" s="1">
        <v>312.5</v>
      </c>
      <c r="F22" s="1">
        <v>0</v>
      </c>
      <c r="I22" s="1" t="s">
        <v>72</v>
      </c>
      <c r="P22" t="s">
        <v>94</v>
      </c>
    </row>
    <row r="23" spans="1:16" x14ac:dyDescent="0.25">
      <c r="A23" s="16">
        <v>19</v>
      </c>
      <c r="B23" s="2">
        <v>44393</v>
      </c>
      <c r="C23" s="1" t="s">
        <v>21</v>
      </c>
      <c r="E23" s="1">
        <v>1640</v>
      </c>
      <c r="F23" s="1">
        <v>328</v>
      </c>
      <c r="H23" s="1">
        <v>801</v>
      </c>
      <c r="K23" s="8" t="s">
        <v>73</v>
      </c>
      <c r="P23" t="s">
        <v>102</v>
      </c>
    </row>
    <row r="24" spans="1:16" x14ac:dyDescent="0.25">
      <c r="A24" s="3">
        <v>20</v>
      </c>
      <c r="B24" s="2">
        <v>44408</v>
      </c>
      <c r="C24" s="1" t="s">
        <v>12</v>
      </c>
      <c r="D24" s="1" t="s">
        <v>20</v>
      </c>
      <c r="E24" s="1">
        <v>520</v>
      </c>
      <c r="F24" s="1">
        <v>0</v>
      </c>
      <c r="I24" s="1">
        <v>197</v>
      </c>
      <c r="P24" t="s">
        <v>95</v>
      </c>
    </row>
    <row r="25" spans="1:16" x14ac:dyDescent="0.25">
      <c r="A25" s="3">
        <v>21</v>
      </c>
      <c r="B25" s="2">
        <v>44410</v>
      </c>
      <c r="C25" s="1" t="s">
        <v>13</v>
      </c>
      <c r="D25" s="1" t="s">
        <v>20</v>
      </c>
      <c r="E25" s="1">
        <v>23</v>
      </c>
      <c r="F25" s="1">
        <v>4.5999999999999996</v>
      </c>
      <c r="I25" s="1" t="s">
        <v>72</v>
      </c>
    </row>
    <row r="26" spans="1:16" x14ac:dyDescent="0.25">
      <c r="A26" s="3">
        <v>22</v>
      </c>
      <c r="B26" s="2">
        <v>44424</v>
      </c>
      <c r="C26" s="1" t="s">
        <v>10</v>
      </c>
      <c r="D26" s="1" t="s">
        <v>20</v>
      </c>
      <c r="E26" s="1">
        <v>312.5</v>
      </c>
      <c r="F26" s="1">
        <v>0</v>
      </c>
      <c r="I26" s="1" t="s">
        <v>72</v>
      </c>
    </row>
    <row r="27" spans="1:16" x14ac:dyDescent="0.25">
      <c r="A27" s="3">
        <v>23</v>
      </c>
      <c r="B27" s="2">
        <v>44439</v>
      </c>
      <c r="C27" s="1" t="s">
        <v>12</v>
      </c>
      <c r="D27" s="1" t="s">
        <v>20</v>
      </c>
      <c r="E27" s="1">
        <v>520</v>
      </c>
      <c r="F27" s="1">
        <v>0</v>
      </c>
      <c r="I27" s="1">
        <v>204</v>
      </c>
    </row>
    <row r="28" spans="1:16" x14ac:dyDescent="0.25">
      <c r="A28" s="3">
        <v>24</v>
      </c>
      <c r="B28" s="2">
        <v>44440</v>
      </c>
      <c r="C28" s="1" t="s">
        <v>13</v>
      </c>
      <c r="D28" s="1" t="s">
        <v>20</v>
      </c>
      <c r="E28" s="1">
        <v>23</v>
      </c>
      <c r="F28" s="1">
        <v>4.5999999999999996</v>
      </c>
      <c r="I28" s="1" t="s">
        <v>72</v>
      </c>
    </row>
    <row r="29" spans="1:16" x14ac:dyDescent="0.25">
      <c r="A29" s="3">
        <v>25</v>
      </c>
      <c r="B29" s="2">
        <v>44455</v>
      </c>
      <c r="C29" s="1" t="s">
        <v>10</v>
      </c>
      <c r="D29" s="1" t="s">
        <v>20</v>
      </c>
      <c r="E29" s="1">
        <v>312.5</v>
      </c>
      <c r="F29" s="1">
        <v>0</v>
      </c>
      <c r="I29" s="1" t="s">
        <v>72</v>
      </c>
    </row>
    <row r="30" spans="1:16" x14ac:dyDescent="0.25">
      <c r="A30" s="3">
        <v>26</v>
      </c>
      <c r="B30" s="2">
        <v>44456</v>
      </c>
      <c r="C30" s="1" t="s">
        <v>22</v>
      </c>
      <c r="E30" s="1">
        <v>30</v>
      </c>
      <c r="F30" s="1">
        <v>0</v>
      </c>
      <c r="H30" s="1">
        <v>797</v>
      </c>
      <c r="I30" s="1" t="s">
        <v>72</v>
      </c>
    </row>
    <row r="31" spans="1:16" x14ac:dyDescent="0.25">
      <c r="A31" s="3">
        <v>27</v>
      </c>
      <c r="B31" s="2">
        <v>44469</v>
      </c>
      <c r="C31" s="1" t="s">
        <v>12</v>
      </c>
      <c r="D31" s="1" t="s">
        <v>20</v>
      </c>
      <c r="E31" s="1">
        <v>520</v>
      </c>
      <c r="F31" s="1">
        <v>0</v>
      </c>
    </row>
    <row r="32" spans="1:16" x14ac:dyDescent="0.25">
      <c r="A32" s="3">
        <v>28</v>
      </c>
      <c r="B32" s="2">
        <v>44470</v>
      </c>
      <c r="C32" s="1" t="s">
        <v>13</v>
      </c>
      <c r="D32" s="1" t="s">
        <v>20</v>
      </c>
      <c r="E32" s="1">
        <v>23</v>
      </c>
      <c r="F32" s="1">
        <v>4.5999999999999996</v>
      </c>
    </row>
    <row r="33" spans="1:11" x14ac:dyDescent="0.25">
      <c r="A33" s="3">
        <v>29</v>
      </c>
      <c r="B33" s="2">
        <v>44487</v>
      </c>
      <c r="C33" s="1" t="s">
        <v>10</v>
      </c>
      <c r="D33" s="1" t="s">
        <v>20</v>
      </c>
      <c r="E33" s="1">
        <v>312.5</v>
      </c>
      <c r="F33" s="1">
        <v>0</v>
      </c>
    </row>
    <row r="34" spans="1:11" x14ac:dyDescent="0.25">
      <c r="A34" s="3">
        <v>30</v>
      </c>
      <c r="B34" s="2">
        <v>44487</v>
      </c>
      <c r="C34" s="1" t="s">
        <v>23</v>
      </c>
      <c r="D34" s="1" t="s">
        <v>103</v>
      </c>
      <c r="E34" s="1">
        <v>291.67</v>
      </c>
      <c r="F34" s="1">
        <v>58.33</v>
      </c>
      <c r="H34" s="1">
        <v>802</v>
      </c>
    </row>
    <row r="35" spans="1:11" x14ac:dyDescent="0.25">
      <c r="A35" s="3">
        <v>31</v>
      </c>
      <c r="B35" s="2">
        <v>44488</v>
      </c>
      <c r="C35" s="1" t="s">
        <v>24</v>
      </c>
      <c r="E35" s="1">
        <v>440</v>
      </c>
      <c r="H35" s="1">
        <v>805</v>
      </c>
    </row>
    <row r="36" spans="1:11" x14ac:dyDescent="0.25">
      <c r="A36" s="3">
        <v>32</v>
      </c>
      <c r="B36" s="2">
        <v>44491</v>
      </c>
      <c r="C36" s="1" t="s">
        <v>25</v>
      </c>
      <c r="D36" s="1" t="s">
        <v>20</v>
      </c>
      <c r="E36" s="1">
        <v>716.1</v>
      </c>
      <c r="F36" s="1">
        <v>0</v>
      </c>
      <c r="H36" s="1">
        <v>804</v>
      </c>
    </row>
    <row r="37" spans="1:11" x14ac:dyDescent="0.25">
      <c r="A37" s="3">
        <v>33</v>
      </c>
      <c r="B37" s="2">
        <v>44491</v>
      </c>
      <c r="C37" s="1" t="s">
        <v>26</v>
      </c>
      <c r="G37" s="4">
        <v>3744.1</v>
      </c>
    </row>
    <row r="38" spans="1:11" x14ac:dyDescent="0.25">
      <c r="A38" s="3">
        <v>34</v>
      </c>
      <c r="B38" s="2">
        <v>44494</v>
      </c>
      <c r="C38" s="1" t="s">
        <v>27</v>
      </c>
      <c r="E38" s="1">
        <v>200</v>
      </c>
      <c r="F38" s="1">
        <v>40</v>
      </c>
      <c r="H38" s="1">
        <v>803</v>
      </c>
      <c r="K38" s="8" t="s">
        <v>75</v>
      </c>
    </row>
    <row r="39" spans="1:11" x14ac:dyDescent="0.25">
      <c r="A39" s="3">
        <v>35</v>
      </c>
      <c r="B39" s="2">
        <v>44511</v>
      </c>
      <c r="C39" s="1" t="s">
        <v>12</v>
      </c>
      <c r="D39" s="1" t="s">
        <v>20</v>
      </c>
      <c r="E39" s="1">
        <v>520</v>
      </c>
      <c r="F39" s="1">
        <v>0</v>
      </c>
      <c r="K39" s="8" t="s">
        <v>76</v>
      </c>
    </row>
    <row r="40" spans="1:11" x14ac:dyDescent="0.25">
      <c r="A40" s="3">
        <v>36</v>
      </c>
      <c r="B40" s="2">
        <v>44501</v>
      </c>
      <c r="C40" s="1" t="s">
        <v>13</v>
      </c>
      <c r="D40" s="1" t="s">
        <v>20</v>
      </c>
      <c r="E40" s="1">
        <v>23</v>
      </c>
      <c r="F40" s="1">
        <v>4.5999999999999996</v>
      </c>
    </row>
    <row r="41" spans="1:11" x14ac:dyDescent="0.25">
      <c r="A41" s="3">
        <v>37</v>
      </c>
      <c r="B41" s="2">
        <v>44515</v>
      </c>
      <c r="C41" s="1" t="s">
        <v>10</v>
      </c>
      <c r="D41" s="1" t="s">
        <v>20</v>
      </c>
      <c r="E41" s="1">
        <v>312.5</v>
      </c>
      <c r="F41" s="1">
        <v>0</v>
      </c>
    </row>
    <row r="42" spans="1:11" x14ac:dyDescent="0.25">
      <c r="A42" s="3">
        <v>38</v>
      </c>
      <c r="B42" s="2">
        <v>44519</v>
      </c>
      <c r="C42" s="1" t="s">
        <v>28</v>
      </c>
      <c r="D42" s="1" t="s">
        <v>20</v>
      </c>
      <c r="E42" s="1">
        <v>25</v>
      </c>
      <c r="F42" s="1">
        <v>0</v>
      </c>
    </row>
    <row r="43" spans="1:11" x14ac:dyDescent="0.25">
      <c r="A43" s="3">
        <v>39</v>
      </c>
      <c r="B43" s="2">
        <v>44530</v>
      </c>
      <c r="C43" s="1" t="s">
        <v>12</v>
      </c>
      <c r="D43" s="1" t="s">
        <v>20</v>
      </c>
      <c r="E43" s="1">
        <v>520</v>
      </c>
      <c r="F43" s="1">
        <v>0</v>
      </c>
    </row>
    <row r="44" spans="1:11" x14ac:dyDescent="0.25">
      <c r="A44" s="3">
        <v>40</v>
      </c>
      <c r="B44" s="2">
        <v>44531</v>
      </c>
      <c r="C44" s="1" t="s">
        <v>13</v>
      </c>
      <c r="D44" s="1" t="s">
        <v>20</v>
      </c>
      <c r="E44" s="1">
        <v>23</v>
      </c>
      <c r="F44" s="1">
        <v>4.5999999999999996</v>
      </c>
    </row>
    <row r="45" spans="1:11" x14ac:dyDescent="0.25">
      <c r="A45" s="3">
        <v>41</v>
      </c>
      <c r="B45" s="2">
        <v>44532</v>
      </c>
      <c r="C45" s="1" t="s">
        <v>29</v>
      </c>
      <c r="E45" s="1">
        <v>300</v>
      </c>
      <c r="F45" s="1">
        <v>0</v>
      </c>
      <c r="H45" s="1">
        <v>807</v>
      </c>
      <c r="K45" s="8" t="s">
        <v>78</v>
      </c>
    </row>
    <row r="46" spans="1:11" x14ac:dyDescent="0.25">
      <c r="A46" s="3">
        <v>42</v>
      </c>
      <c r="B46" s="2">
        <v>44545</v>
      </c>
      <c r="C46" s="1" t="s">
        <v>10</v>
      </c>
      <c r="D46" s="1" t="s">
        <v>20</v>
      </c>
      <c r="E46" s="1">
        <v>312.5</v>
      </c>
      <c r="F46" s="1">
        <v>0</v>
      </c>
    </row>
    <row r="47" spans="1:11" x14ac:dyDescent="0.25">
      <c r="A47" s="3">
        <v>43</v>
      </c>
      <c r="B47" s="2">
        <v>44560</v>
      </c>
      <c r="C47" s="1" t="s">
        <v>12</v>
      </c>
      <c r="D47" s="1" t="s">
        <v>20</v>
      </c>
      <c r="E47" s="1">
        <v>520</v>
      </c>
      <c r="F47" s="1">
        <v>0</v>
      </c>
      <c r="K47" s="8" t="s">
        <v>77</v>
      </c>
    </row>
    <row r="48" spans="1:11" x14ac:dyDescent="0.25">
      <c r="A48" s="3">
        <v>44</v>
      </c>
      <c r="B48" s="2">
        <v>44565</v>
      </c>
      <c r="C48" s="1" t="s">
        <v>13</v>
      </c>
      <c r="D48" s="1" t="s">
        <v>20</v>
      </c>
      <c r="E48" s="1">
        <v>23</v>
      </c>
      <c r="F48" s="1">
        <v>4.5999999999999996</v>
      </c>
    </row>
    <row r="49" spans="1:11" x14ac:dyDescent="0.25">
      <c r="A49" s="3">
        <v>45</v>
      </c>
      <c r="B49" s="2">
        <v>44578</v>
      </c>
      <c r="C49" s="1" t="s">
        <v>10</v>
      </c>
      <c r="D49" s="1" t="s">
        <v>20</v>
      </c>
      <c r="E49" s="1">
        <v>312.5</v>
      </c>
      <c r="F49" s="1">
        <v>0</v>
      </c>
    </row>
    <row r="50" spans="1:11" x14ac:dyDescent="0.25">
      <c r="A50" s="3">
        <v>46</v>
      </c>
      <c r="B50" s="2">
        <v>44580</v>
      </c>
      <c r="C50" s="1" t="s">
        <v>30</v>
      </c>
      <c r="E50" s="1">
        <v>1640</v>
      </c>
      <c r="F50" s="1">
        <v>328</v>
      </c>
      <c r="H50" s="1">
        <v>776</v>
      </c>
      <c r="K50" s="8" t="s">
        <v>79</v>
      </c>
    </row>
    <row r="51" spans="1:11" x14ac:dyDescent="0.25">
      <c r="A51" s="3">
        <v>47</v>
      </c>
      <c r="B51" s="2">
        <v>44582</v>
      </c>
      <c r="C51" s="1" t="s">
        <v>31</v>
      </c>
      <c r="E51" s="1">
        <v>100</v>
      </c>
      <c r="F51" s="1">
        <v>0</v>
      </c>
      <c r="H51" s="1">
        <v>777</v>
      </c>
    </row>
    <row r="52" spans="1:11" x14ac:dyDescent="0.25">
      <c r="A52" s="3">
        <v>48</v>
      </c>
      <c r="B52" s="2">
        <v>44592</v>
      </c>
      <c r="C52" s="1" t="s">
        <v>12</v>
      </c>
      <c r="D52" s="1" t="s">
        <v>20</v>
      </c>
      <c r="E52" s="1">
        <v>520</v>
      </c>
      <c r="F52" s="1">
        <v>0</v>
      </c>
    </row>
    <row r="53" spans="1:11" x14ac:dyDescent="0.25">
      <c r="A53" s="3">
        <v>49</v>
      </c>
      <c r="B53" s="2">
        <v>44593</v>
      </c>
      <c r="C53" s="1" t="s">
        <v>13</v>
      </c>
      <c r="D53" s="1" t="s">
        <v>20</v>
      </c>
      <c r="E53" s="1">
        <v>23</v>
      </c>
      <c r="F53" s="1">
        <v>4.5999999999999996</v>
      </c>
    </row>
    <row r="54" spans="1:11" x14ac:dyDescent="0.25">
      <c r="A54" s="3">
        <v>50</v>
      </c>
      <c r="B54" s="2">
        <v>44608</v>
      </c>
      <c r="C54" s="1" t="s">
        <v>10</v>
      </c>
      <c r="D54" s="1" t="s">
        <v>20</v>
      </c>
      <c r="E54" s="1">
        <v>312.5</v>
      </c>
      <c r="F54" s="1">
        <v>0</v>
      </c>
    </row>
    <row r="55" spans="1:11" x14ac:dyDescent="0.25">
      <c r="A55" s="3">
        <v>51</v>
      </c>
      <c r="B55" s="2">
        <v>44614</v>
      </c>
      <c r="C55" s="1" t="s">
        <v>32</v>
      </c>
      <c r="E55" s="1">
        <v>1026</v>
      </c>
      <c r="F55" s="1">
        <f>E55*20%</f>
        <v>205.20000000000002</v>
      </c>
      <c r="H55" s="1">
        <v>808</v>
      </c>
      <c r="K55" s="8" t="s">
        <v>80</v>
      </c>
    </row>
    <row r="56" spans="1:11" x14ac:dyDescent="0.25">
      <c r="A56" s="3">
        <v>52</v>
      </c>
      <c r="B56" s="2">
        <v>44620</v>
      </c>
      <c r="C56" s="1" t="s">
        <v>12</v>
      </c>
      <c r="D56" s="1" t="s">
        <v>20</v>
      </c>
      <c r="E56" s="1">
        <v>520</v>
      </c>
      <c r="F56" s="1">
        <v>0</v>
      </c>
    </row>
    <row r="57" spans="1:11" x14ac:dyDescent="0.25">
      <c r="A57" s="3">
        <v>53</v>
      </c>
      <c r="B57" s="2">
        <v>44621</v>
      </c>
      <c r="C57" s="1" t="s">
        <v>13</v>
      </c>
      <c r="D57" s="1" t="s">
        <v>20</v>
      </c>
      <c r="E57" s="1">
        <v>23</v>
      </c>
      <c r="F57" s="1">
        <v>4.5999999999999996</v>
      </c>
    </row>
    <row r="58" spans="1:11" x14ac:dyDescent="0.25">
      <c r="A58" s="3">
        <v>54</v>
      </c>
      <c r="B58" s="2">
        <v>44636</v>
      </c>
      <c r="C58" s="1" t="s">
        <v>10</v>
      </c>
      <c r="D58" s="1" t="s">
        <v>20</v>
      </c>
      <c r="E58" s="1">
        <v>312.5</v>
      </c>
      <c r="F58" s="1">
        <v>0</v>
      </c>
    </row>
    <row r="59" spans="1:11" x14ac:dyDescent="0.25">
      <c r="A59" s="3">
        <v>55</v>
      </c>
      <c r="B59" s="2">
        <v>44648</v>
      </c>
      <c r="C59" s="1" t="s">
        <v>12</v>
      </c>
      <c r="D59" s="1" t="s">
        <v>20</v>
      </c>
      <c r="E59" s="1">
        <v>520</v>
      </c>
      <c r="F59" s="1">
        <v>0</v>
      </c>
    </row>
    <row r="60" spans="1:11" x14ac:dyDescent="0.25">
      <c r="A60" s="3">
        <v>56</v>
      </c>
      <c r="B60" s="2">
        <v>44649</v>
      </c>
      <c r="C60" s="1" t="s">
        <v>33</v>
      </c>
      <c r="G60" s="4">
        <v>2767</v>
      </c>
    </row>
    <row r="62" spans="1:11" x14ac:dyDescent="0.25">
      <c r="E62" s="1">
        <f>SUM(E5:E61)</f>
        <v>19159.61</v>
      </c>
      <c r="F62" s="1">
        <f>SUM(F5:F61)</f>
        <v>1087.3600000000001</v>
      </c>
      <c r="G62" s="1">
        <f>SUM(G5:G61)</f>
        <v>32761.1</v>
      </c>
    </row>
    <row r="64" spans="1:11" x14ac:dyDescent="0.25">
      <c r="E64" s="1">
        <f>F62</f>
        <v>1087.3600000000001</v>
      </c>
      <c r="F64" s="1" t="s">
        <v>104</v>
      </c>
    </row>
    <row r="66" spans="5:5" x14ac:dyDescent="0.25">
      <c r="E66" s="1">
        <f>E62+E64</f>
        <v>20246.97</v>
      </c>
    </row>
  </sheetData>
  <hyperlinks>
    <hyperlink ref="K23" r:id="rId1" xr:uid="{FF099E2A-CE47-4D4F-A31F-D78CA106905D}"/>
    <hyperlink ref="K10" r:id="rId2" xr:uid="{435ED9BC-3F7A-4034-9E32-CD2E0D9FD529}"/>
    <hyperlink ref="K38" r:id="rId3" xr:uid="{26DFA683-1201-4662-BC18-38B63214F7E1}"/>
    <hyperlink ref="K39" r:id="rId4" xr:uid="{7B9CF5C2-492B-42FC-84EC-F0EA099CC831}"/>
    <hyperlink ref="K47" r:id="rId5" xr:uid="{EBBD6F2A-B112-485D-929C-FB02DC54D811}"/>
    <hyperlink ref="K45" r:id="rId6" xr:uid="{625A3E48-BAAD-4B33-9A4E-E82814185217}"/>
    <hyperlink ref="K50" r:id="rId7" xr:uid="{B055E963-2B7F-46D2-AC50-785C27FB55AE}"/>
    <hyperlink ref="K55" r:id="rId8" xr:uid="{3833C846-C30D-4100-BD1C-CF7185AED499}"/>
    <hyperlink ref="K13" r:id="rId9" xr:uid="{B7C549F0-2CFF-4FB6-A65F-9E10CBC475E6}"/>
  </hyperlinks>
  <pageMargins left="0.7" right="0.7" top="0.75" bottom="0.75" header="0.3" footer="0.3"/>
  <pageSetup paperSize="9" orientation="landscape" horizont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F6C5C-2D23-4C4D-9B90-95A589F99965}">
  <dimension ref="A1:I41"/>
  <sheetViews>
    <sheetView tabSelected="1" topLeftCell="A16" workbookViewId="0">
      <selection activeCell="A38" sqref="A38"/>
    </sheetView>
  </sheetViews>
  <sheetFormatPr defaultRowHeight="15" x14ac:dyDescent="0.25"/>
  <cols>
    <col min="1" max="1" width="19.140625" style="1" customWidth="1"/>
    <col min="2" max="2" width="20.42578125" style="1" customWidth="1"/>
    <col min="3" max="3" width="35.7109375" style="1" customWidth="1"/>
    <col min="4" max="6" width="9.140625" style="1"/>
    <col min="7" max="7" width="12.85546875" style="1" customWidth="1"/>
    <col min="8" max="8" width="15.140625" style="1" customWidth="1"/>
    <col min="9" max="9" width="20.42578125" style="1" customWidth="1"/>
  </cols>
  <sheetData>
    <row r="1" spans="1:9" x14ac:dyDescent="0.25">
      <c r="C1" s="3" t="s">
        <v>128</v>
      </c>
    </row>
    <row r="4" spans="1:9" x14ac:dyDescent="0.25">
      <c r="A4" s="10" t="s">
        <v>82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2" t="s">
        <v>71</v>
      </c>
    </row>
    <row r="6" spans="1:9" x14ac:dyDescent="0.25">
      <c r="A6" s="1">
        <v>1</v>
      </c>
      <c r="B6" s="2">
        <v>44652</v>
      </c>
      <c r="C6" s="1" t="s">
        <v>129</v>
      </c>
      <c r="D6" s="1" t="s">
        <v>9</v>
      </c>
      <c r="E6" s="1">
        <v>23</v>
      </c>
      <c r="F6" s="1">
        <v>4.5999999999999996</v>
      </c>
    </row>
    <row r="7" spans="1:9" x14ac:dyDescent="0.25">
      <c r="A7" s="1">
        <v>2</v>
      </c>
      <c r="B7" s="2">
        <v>44670</v>
      </c>
      <c r="C7" s="1" t="s">
        <v>10</v>
      </c>
      <c r="D7" s="1" t="s">
        <v>9</v>
      </c>
      <c r="E7" s="1">
        <v>312.5</v>
      </c>
      <c r="F7" s="1">
        <v>0</v>
      </c>
    </row>
    <row r="8" spans="1:9" x14ac:dyDescent="0.25">
      <c r="A8" s="1">
        <v>3</v>
      </c>
      <c r="B8" s="2">
        <v>44671</v>
      </c>
      <c r="C8" s="1" t="s">
        <v>130</v>
      </c>
      <c r="D8" s="1" t="s">
        <v>131</v>
      </c>
      <c r="E8" s="1">
        <v>143.22</v>
      </c>
      <c r="F8" s="1">
        <v>0</v>
      </c>
      <c r="H8" s="1">
        <v>809</v>
      </c>
    </row>
    <row r="9" spans="1:9" x14ac:dyDescent="0.25">
      <c r="A9" s="1">
        <v>4</v>
      </c>
      <c r="B9" s="2">
        <v>44673</v>
      </c>
      <c r="C9" s="1" t="s">
        <v>132</v>
      </c>
      <c r="D9" s="1" t="s">
        <v>131</v>
      </c>
      <c r="E9" s="1">
        <v>490</v>
      </c>
      <c r="F9" s="1">
        <v>98</v>
      </c>
      <c r="H9" s="1">
        <v>810</v>
      </c>
    </row>
    <row r="10" spans="1:9" x14ac:dyDescent="0.25">
      <c r="A10" s="1">
        <v>5</v>
      </c>
      <c r="B10" s="2">
        <v>44673</v>
      </c>
      <c r="C10" s="1" t="s">
        <v>133</v>
      </c>
      <c r="D10" s="1" t="s">
        <v>131</v>
      </c>
      <c r="E10" s="1">
        <v>25</v>
      </c>
      <c r="F10" s="1">
        <v>0</v>
      </c>
      <c r="H10" s="1">
        <v>811</v>
      </c>
    </row>
    <row r="11" spans="1:9" x14ac:dyDescent="0.25">
      <c r="A11" s="1">
        <v>6</v>
      </c>
      <c r="B11" s="2">
        <v>44679</v>
      </c>
      <c r="C11" s="1" t="s">
        <v>134</v>
      </c>
      <c r="D11" s="1" t="s">
        <v>9</v>
      </c>
      <c r="E11" s="1">
        <v>520</v>
      </c>
      <c r="F11" s="1">
        <v>0</v>
      </c>
    </row>
    <row r="12" spans="1:9" x14ac:dyDescent="0.25">
      <c r="A12" s="1">
        <v>7</v>
      </c>
      <c r="B12" s="2">
        <v>44682</v>
      </c>
      <c r="C12" s="1" t="s">
        <v>135</v>
      </c>
      <c r="D12" s="1" t="s">
        <v>9</v>
      </c>
      <c r="E12" s="1">
        <v>23</v>
      </c>
      <c r="F12" s="1">
        <v>4.5999999999999996</v>
      </c>
    </row>
    <row r="13" spans="1:9" x14ac:dyDescent="0.25">
      <c r="A13" s="1">
        <v>8</v>
      </c>
      <c r="B13" s="2">
        <v>44693</v>
      </c>
      <c r="C13" s="1" t="s">
        <v>136</v>
      </c>
      <c r="D13" s="1" t="s">
        <v>131</v>
      </c>
      <c r="E13" s="1">
        <v>370</v>
      </c>
      <c r="F13" s="1">
        <v>74</v>
      </c>
      <c r="H13" s="1">
        <v>812</v>
      </c>
    </row>
    <row r="14" spans="1:9" x14ac:dyDescent="0.25">
      <c r="A14" s="1">
        <v>9</v>
      </c>
      <c r="B14" s="2">
        <v>44693</v>
      </c>
      <c r="C14" s="1" t="s">
        <v>137</v>
      </c>
      <c r="D14" s="1" t="s">
        <v>131</v>
      </c>
      <c r="E14" s="1">
        <v>915.98</v>
      </c>
      <c r="F14" s="1">
        <v>0</v>
      </c>
      <c r="H14" s="1">
        <v>813</v>
      </c>
    </row>
    <row r="15" spans="1:9" x14ac:dyDescent="0.25">
      <c r="A15" s="1">
        <v>10</v>
      </c>
      <c r="B15" s="2">
        <v>44693</v>
      </c>
      <c r="C15" s="1" t="s">
        <v>138</v>
      </c>
      <c r="D15" s="1" t="s">
        <v>131</v>
      </c>
      <c r="E15" s="1">
        <v>119.9</v>
      </c>
      <c r="F15" s="1">
        <v>0</v>
      </c>
      <c r="H15" s="1">
        <v>814</v>
      </c>
    </row>
    <row r="16" spans="1:9" x14ac:dyDescent="0.25">
      <c r="A16" s="1">
        <v>11</v>
      </c>
      <c r="B16" s="2">
        <v>44694</v>
      </c>
      <c r="C16" s="1" t="s">
        <v>139</v>
      </c>
      <c r="F16" s="1">
        <v>0</v>
      </c>
      <c r="G16" s="1">
        <v>26000</v>
      </c>
    </row>
    <row r="17" spans="1:8" x14ac:dyDescent="0.25">
      <c r="A17" s="1">
        <v>12</v>
      </c>
      <c r="B17" s="2">
        <v>44697</v>
      </c>
      <c r="C17" s="1" t="s">
        <v>10</v>
      </c>
      <c r="D17" s="1" t="s">
        <v>9</v>
      </c>
      <c r="E17" s="1">
        <v>312.5</v>
      </c>
      <c r="F17" s="1">
        <v>0</v>
      </c>
    </row>
    <row r="18" spans="1:8" x14ac:dyDescent="0.25">
      <c r="A18" s="1">
        <v>13</v>
      </c>
      <c r="B18" s="2">
        <v>44711</v>
      </c>
      <c r="C18" s="1" t="s">
        <v>140</v>
      </c>
      <c r="D18" s="1" t="s">
        <v>9</v>
      </c>
      <c r="E18" s="1">
        <v>520</v>
      </c>
      <c r="F18" s="1">
        <v>0</v>
      </c>
    </row>
    <row r="19" spans="1:8" x14ac:dyDescent="0.25">
      <c r="A19" s="1">
        <v>14</v>
      </c>
      <c r="B19" s="2">
        <v>44713</v>
      </c>
      <c r="C19" s="1" t="s">
        <v>135</v>
      </c>
      <c r="D19" s="1" t="s">
        <v>9</v>
      </c>
      <c r="E19" s="1">
        <v>23</v>
      </c>
      <c r="F19" s="1">
        <v>4.5999999999999996</v>
      </c>
    </row>
    <row r="20" spans="1:8" x14ac:dyDescent="0.25">
      <c r="A20" s="1">
        <v>15</v>
      </c>
      <c r="B20" s="2">
        <v>44721</v>
      </c>
      <c r="C20" s="1" t="s">
        <v>141</v>
      </c>
      <c r="D20" s="1" t="s">
        <v>131</v>
      </c>
      <c r="E20" s="1">
        <v>189.33</v>
      </c>
      <c r="F20" s="1">
        <v>0</v>
      </c>
      <c r="H20" s="1">
        <v>780</v>
      </c>
    </row>
    <row r="21" spans="1:8" x14ac:dyDescent="0.25">
      <c r="A21" s="1">
        <v>16</v>
      </c>
      <c r="B21" s="2">
        <v>44721</v>
      </c>
      <c r="C21" s="1" t="s">
        <v>142</v>
      </c>
      <c r="D21" s="1" t="s">
        <v>131</v>
      </c>
      <c r="E21" s="1">
        <v>15</v>
      </c>
      <c r="F21" s="1">
        <v>0</v>
      </c>
      <c r="H21" s="1">
        <v>781</v>
      </c>
    </row>
    <row r="22" spans="1:8" x14ac:dyDescent="0.25">
      <c r="A22" s="1">
        <v>17</v>
      </c>
      <c r="B22" s="2">
        <v>44726</v>
      </c>
      <c r="C22" s="1" t="s">
        <v>144</v>
      </c>
      <c r="D22" s="1" t="s">
        <v>131</v>
      </c>
      <c r="E22" s="1">
        <v>371.37</v>
      </c>
      <c r="F22" s="1">
        <v>0</v>
      </c>
      <c r="H22" s="1">
        <v>782</v>
      </c>
    </row>
    <row r="23" spans="1:8" x14ac:dyDescent="0.25">
      <c r="A23" s="1">
        <v>18</v>
      </c>
      <c r="B23" s="2">
        <v>44728</v>
      </c>
      <c r="C23" s="1" t="s">
        <v>10</v>
      </c>
      <c r="D23" s="1" t="s">
        <v>9</v>
      </c>
      <c r="E23" s="1">
        <v>312.5</v>
      </c>
      <c r="F23" s="1">
        <v>0</v>
      </c>
    </row>
    <row r="24" spans="1:8" x14ac:dyDescent="0.25">
      <c r="A24" s="1">
        <v>19</v>
      </c>
      <c r="B24" s="2">
        <v>44728</v>
      </c>
      <c r="C24" s="1" t="s">
        <v>145</v>
      </c>
      <c r="D24" s="1" t="s">
        <v>131</v>
      </c>
      <c r="E24" s="1">
        <v>251.95</v>
      </c>
      <c r="F24" s="1">
        <v>50.39</v>
      </c>
      <c r="H24" s="1">
        <v>778</v>
      </c>
    </row>
    <row r="25" spans="1:8" x14ac:dyDescent="0.25">
      <c r="A25" s="1">
        <v>20</v>
      </c>
      <c r="B25" s="2">
        <v>44728</v>
      </c>
      <c r="C25" s="1" t="s">
        <v>146</v>
      </c>
      <c r="D25" s="1" t="s">
        <v>131</v>
      </c>
      <c r="E25" s="1">
        <v>164</v>
      </c>
      <c r="F25" s="1">
        <v>0</v>
      </c>
      <c r="H25" s="1">
        <v>779</v>
      </c>
    </row>
    <row r="26" spans="1:8" x14ac:dyDescent="0.25">
      <c r="A26" s="1">
        <v>21</v>
      </c>
      <c r="B26" s="2">
        <v>44740</v>
      </c>
      <c r="C26" s="1" t="s">
        <v>140</v>
      </c>
      <c r="D26" s="1" t="s">
        <v>9</v>
      </c>
      <c r="E26" s="1">
        <v>520</v>
      </c>
      <c r="F26" s="1">
        <v>0</v>
      </c>
    </row>
    <row r="27" spans="1:8" x14ac:dyDescent="0.25">
      <c r="A27" s="1">
        <v>22</v>
      </c>
      <c r="B27" s="2">
        <v>44740</v>
      </c>
      <c r="C27" s="1" t="s">
        <v>147</v>
      </c>
      <c r="D27" s="1" t="s">
        <v>131</v>
      </c>
      <c r="E27" s="1">
        <v>204.7</v>
      </c>
      <c r="F27" s="1">
        <v>40.94</v>
      </c>
      <c r="H27" s="1">
        <v>815</v>
      </c>
    </row>
    <row r="28" spans="1:8" x14ac:dyDescent="0.25">
      <c r="A28" s="1">
        <v>23</v>
      </c>
      <c r="B28" s="2">
        <v>44743</v>
      </c>
      <c r="C28" s="1" t="s">
        <v>135</v>
      </c>
      <c r="D28" s="1" t="s">
        <v>9</v>
      </c>
      <c r="E28" s="1">
        <v>23</v>
      </c>
      <c r="F28" s="1">
        <v>4.5999999999999996</v>
      </c>
    </row>
    <row r="29" spans="1:8" x14ac:dyDescent="0.25">
      <c r="A29" s="1">
        <v>24</v>
      </c>
      <c r="B29" s="2">
        <v>44753</v>
      </c>
      <c r="C29" s="1" t="s">
        <v>143</v>
      </c>
      <c r="D29" s="1" t="s">
        <v>131</v>
      </c>
      <c r="E29" s="1">
        <v>1960</v>
      </c>
      <c r="F29" s="1">
        <v>0</v>
      </c>
      <c r="H29" s="1">
        <v>784</v>
      </c>
    </row>
    <row r="30" spans="1:8" x14ac:dyDescent="0.25">
      <c r="A30" s="1">
        <v>25</v>
      </c>
      <c r="B30" s="2">
        <v>44753</v>
      </c>
      <c r="C30" s="1" t="s">
        <v>143</v>
      </c>
      <c r="D30" s="1" t="s">
        <v>131</v>
      </c>
      <c r="E30" s="1">
        <v>2450</v>
      </c>
      <c r="F30" s="1">
        <v>0</v>
      </c>
      <c r="H30" s="1">
        <v>785</v>
      </c>
    </row>
    <row r="31" spans="1:8" x14ac:dyDescent="0.25">
      <c r="A31" s="1">
        <v>26</v>
      </c>
      <c r="B31" s="2">
        <v>44760</v>
      </c>
      <c r="C31" s="1" t="s">
        <v>10</v>
      </c>
      <c r="D31" s="1" t="s">
        <v>9</v>
      </c>
      <c r="E31" s="1">
        <v>312.5</v>
      </c>
      <c r="F31" s="1">
        <v>0</v>
      </c>
    </row>
    <row r="32" spans="1:8" x14ac:dyDescent="0.25">
      <c r="A32" s="1">
        <v>27</v>
      </c>
      <c r="B32" s="2">
        <v>44770</v>
      </c>
      <c r="C32" s="1" t="s">
        <v>140</v>
      </c>
      <c r="D32" s="1" t="s">
        <v>9</v>
      </c>
      <c r="E32" s="1">
        <v>520</v>
      </c>
      <c r="F32" s="1">
        <v>0</v>
      </c>
    </row>
    <row r="33" spans="1:8" x14ac:dyDescent="0.25">
      <c r="A33" s="1">
        <v>28</v>
      </c>
      <c r="B33" s="2">
        <v>44774</v>
      </c>
      <c r="C33" s="1" t="s">
        <v>47</v>
      </c>
      <c r="D33" s="1" t="s">
        <v>9</v>
      </c>
      <c r="E33" s="1">
        <v>23</v>
      </c>
      <c r="F33" s="1">
        <v>4.5999999999999996</v>
      </c>
    </row>
    <row r="34" spans="1:8" x14ac:dyDescent="0.25">
      <c r="A34" s="1">
        <v>29</v>
      </c>
      <c r="B34" s="2">
        <v>44789</v>
      </c>
      <c r="C34" s="1" t="s">
        <v>10</v>
      </c>
      <c r="D34" s="1" t="s">
        <v>9</v>
      </c>
      <c r="E34" s="1">
        <v>312.5</v>
      </c>
      <c r="F34" s="1">
        <v>0</v>
      </c>
    </row>
    <row r="35" spans="1:8" x14ac:dyDescent="0.25">
      <c r="A35" s="1">
        <v>30</v>
      </c>
      <c r="B35" s="2">
        <v>44803</v>
      </c>
      <c r="C35" s="1" t="s">
        <v>140</v>
      </c>
      <c r="D35" s="1" t="s">
        <v>9</v>
      </c>
      <c r="E35" s="1">
        <v>520</v>
      </c>
      <c r="F35" s="1">
        <v>0</v>
      </c>
    </row>
    <row r="36" spans="1:8" x14ac:dyDescent="0.25">
      <c r="A36" s="1">
        <v>31</v>
      </c>
      <c r="B36" s="2">
        <v>44805</v>
      </c>
      <c r="C36" s="1" t="s">
        <v>130</v>
      </c>
      <c r="D36" s="1" t="s">
        <v>131</v>
      </c>
      <c r="E36" s="1">
        <v>392.7</v>
      </c>
      <c r="F36" s="1">
        <v>0</v>
      </c>
      <c r="H36" s="1">
        <v>787</v>
      </c>
    </row>
    <row r="37" spans="1:8" x14ac:dyDescent="0.25">
      <c r="A37" s="1">
        <v>32</v>
      </c>
      <c r="B37" s="2">
        <v>44810</v>
      </c>
      <c r="C37" s="1" t="s">
        <v>113</v>
      </c>
      <c r="D37" s="1" t="s">
        <v>131</v>
      </c>
      <c r="E37" s="1">
        <v>357.33</v>
      </c>
      <c r="F37" s="1">
        <v>0</v>
      </c>
      <c r="H37" s="1">
        <v>783</v>
      </c>
    </row>
    <row r="41" spans="1:8" x14ac:dyDescent="0.25">
      <c r="E41" s="1">
        <f>SUM(E6:E40)</f>
        <v>12697.980000000001</v>
      </c>
      <c r="F41" s="1">
        <f>SUM(F6:F40)</f>
        <v>286.33000000000004</v>
      </c>
      <c r="G41" s="1">
        <f>SUM(G6:G40)</f>
        <v>26000</v>
      </c>
    </row>
  </sheetData>
  <pageMargins left="0.7" right="0.7" top="0.75" bottom="0.75" header="0.3" footer="0.3"/>
  <pageSetup paperSize="9"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CE9A-E716-4C7D-8A05-D3893E0D3E23}">
  <dimension ref="A2:E77"/>
  <sheetViews>
    <sheetView topLeftCell="A15" workbookViewId="0">
      <selection activeCell="F25" sqref="F25"/>
    </sheetView>
  </sheetViews>
  <sheetFormatPr defaultRowHeight="15" x14ac:dyDescent="0.25"/>
  <cols>
    <col min="1" max="1" width="50.85546875" customWidth="1"/>
    <col min="3" max="5" width="9.140625" style="1"/>
  </cols>
  <sheetData>
    <row r="2" spans="1:5" x14ac:dyDescent="0.25">
      <c r="A2" s="3" t="s">
        <v>34</v>
      </c>
    </row>
    <row r="3" spans="1:5" x14ac:dyDescent="0.25">
      <c r="A3" s="3" t="s">
        <v>35</v>
      </c>
    </row>
    <row r="5" spans="1:5" x14ac:dyDescent="0.25">
      <c r="A5" s="5" t="s">
        <v>36</v>
      </c>
      <c r="C5" s="1" t="s">
        <v>37</v>
      </c>
      <c r="E5" s="1" t="s">
        <v>37</v>
      </c>
    </row>
    <row r="7" spans="1:5" x14ac:dyDescent="0.25">
      <c r="A7" t="s">
        <v>38</v>
      </c>
      <c r="C7" s="1">
        <v>26000</v>
      </c>
    </row>
    <row r="8" spans="1:5" x14ac:dyDescent="0.25">
      <c r="A8" t="s">
        <v>39</v>
      </c>
      <c r="C8" s="1">
        <v>2767</v>
      </c>
    </row>
    <row r="9" spans="1:5" x14ac:dyDescent="0.25">
      <c r="A9" t="s">
        <v>40</v>
      </c>
      <c r="C9" s="1">
        <v>0</v>
      </c>
    </row>
    <row r="10" spans="1:5" x14ac:dyDescent="0.25">
      <c r="A10" t="s">
        <v>41</v>
      </c>
      <c r="C10" s="1">
        <v>3744.1</v>
      </c>
    </row>
    <row r="11" spans="1:5" x14ac:dyDescent="0.25">
      <c r="A11" t="s">
        <v>11</v>
      </c>
      <c r="C11" s="1">
        <v>250</v>
      </c>
    </row>
    <row r="14" spans="1:5" x14ac:dyDescent="0.25">
      <c r="C14" s="13">
        <f>SUM(C7:C13)</f>
        <v>32761.1</v>
      </c>
    </row>
    <row r="17" spans="1:4" x14ac:dyDescent="0.25">
      <c r="A17" s="5" t="s">
        <v>42</v>
      </c>
    </row>
    <row r="19" spans="1:4" x14ac:dyDescent="0.25">
      <c r="A19" t="s">
        <v>43</v>
      </c>
      <c r="D19" s="1">
        <v>4466.1000000000004</v>
      </c>
    </row>
    <row r="20" spans="1:4" x14ac:dyDescent="0.25">
      <c r="A20" t="s">
        <v>44</v>
      </c>
      <c r="D20" s="1">
        <v>6240</v>
      </c>
    </row>
    <row r="21" spans="1:4" x14ac:dyDescent="0.25">
      <c r="A21" t="s">
        <v>45</v>
      </c>
      <c r="D21" s="1">
        <v>342.7</v>
      </c>
    </row>
    <row r="22" spans="1:4" x14ac:dyDescent="0.25">
      <c r="A22" t="s">
        <v>46</v>
      </c>
      <c r="D22" s="1">
        <v>480</v>
      </c>
    </row>
    <row r="23" spans="1:4" x14ac:dyDescent="0.25">
      <c r="A23" t="s">
        <v>47</v>
      </c>
      <c r="D23" s="1">
        <v>331.2</v>
      </c>
    </row>
    <row r="24" spans="1:4" x14ac:dyDescent="0.25">
      <c r="A24" t="s">
        <v>22</v>
      </c>
      <c r="D24" s="1">
        <v>30</v>
      </c>
    </row>
    <row r="25" spans="1:4" x14ac:dyDescent="0.25">
      <c r="A25" t="s">
        <v>28</v>
      </c>
      <c r="D25" s="1">
        <v>25</v>
      </c>
    </row>
    <row r="26" spans="1:4" x14ac:dyDescent="0.25">
      <c r="A26" t="s">
        <v>48</v>
      </c>
      <c r="D26" s="1">
        <v>300</v>
      </c>
    </row>
    <row r="27" spans="1:4" x14ac:dyDescent="0.25">
      <c r="A27" t="s">
        <v>49</v>
      </c>
      <c r="D27" s="1">
        <v>195.77</v>
      </c>
    </row>
    <row r="28" spans="1:4" x14ac:dyDescent="0.25">
      <c r="A28" t="s">
        <v>50</v>
      </c>
      <c r="D28" s="1">
        <v>3936</v>
      </c>
    </row>
    <row r="29" spans="1:4" x14ac:dyDescent="0.25">
      <c r="A29" t="s">
        <v>51</v>
      </c>
      <c r="D29" s="1">
        <v>350</v>
      </c>
    </row>
    <row r="30" spans="1:4" x14ac:dyDescent="0.25">
      <c r="A30" t="s">
        <v>52</v>
      </c>
      <c r="D30" s="1">
        <v>440</v>
      </c>
    </row>
    <row r="31" spans="1:4" x14ac:dyDescent="0.25">
      <c r="A31" t="s">
        <v>53</v>
      </c>
      <c r="D31" s="1">
        <v>1449</v>
      </c>
    </row>
    <row r="32" spans="1:4" x14ac:dyDescent="0.25">
      <c r="A32" t="s">
        <v>54</v>
      </c>
      <c r="D32" s="1">
        <v>1231.2</v>
      </c>
    </row>
    <row r="33" spans="1:5" x14ac:dyDescent="0.25">
      <c r="A33" t="s">
        <v>55</v>
      </c>
      <c r="D33" s="1">
        <v>100</v>
      </c>
    </row>
    <row r="34" spans="1:5" x14ac:dyDescent="0.25">
      <c r="A34" t="s">
        <v>56</v>
      </c>
      <c r="D34" s="1">
        <v>330</v>
      </c>
    </row>
    <row r="38" spans="1:5" x14ac:dyDescent="0.25">
      <c r="C38" s="15"/>
      <c r="D38" s="26">
        <f>SUM(D19:D37)</f>
        <v>20246.970000000005</v>
      </c>
    </row>
    <row r="40" spans="1:5" x14ac:dyDescent="0.25">
      <c r="C40" s="3"/>
    </row>
    <row r="42" spans="1:5" x14ac:dyDescent="0.25">
      <c r="A42" s="5" t="s">
        <v>57</v>
      </c>
    </row>
    <row r="44" spans="1:5" x14ac:dyDescent="0.25">
      <c r="A44" t="s">
        <v>58</v>
      </c>
      <c r="E44">
        <v>8646.59</v>
      </c>
    </row>
    <row r="45" spans="1:5" x14ac:dyDescent="0.25">
      <c r="A45" t="s">
        <v>59</v>
      </c>
      <c r="E45">
        <v>7861.24</v>
      </c>
    </row>
    <row r="46" spans="1:5" x14ac:dyDescent="0.25">
      <c r="E46"/>
    </row>
    <row r="47" spans="1:5" x14ac:dyDescent="0.25">
      <c r="A47" t="s">
        <v>96</v>
      </c>
      <c r="E47">
        <f>E44+E45</f>
        <v>16507.830000000002</v>
      </c>
    </row>
    <row r="48" spans="1:5" x14ac:dyDescent="0.25">
      <c r="E48"/>
    </row>
    <row r="49" spans="1:5" x14ac:dyDescent="0.25">
      <c r="A49" t="s">
        <v>60</v>
      </c>
      <c r="E49">
        <f>C14</f>
        <v>32761.1</v>
      </c>
    </row>
    <row r="50" spans="1:5" x14ac:dyDescent="0.25">
      <c r="E50"/>
    </row>
    <row r="51" spans="1:5" x14ac:dyDescent="0.25">
      <c r="A51" t="s">
        <v>96</v>
      </c>
      <c r="E51">
        <f>E47+E49</f>
        <v>49268.93</v>
      </c>
    </row>
    <row r="52" spans="1:5" x14ac:dyDescent="0.25">
      <c r="E52"/>
    </row>
    <row r="53" spans="1:5" x14ac:dyDescent="0.25">
      <c r="A53" t="s">
        <v>61</v>
      </c>
      <c r="E53">
        <v>20246.97</v>
      </c>
    </row>
    <row r="54" spans="1:5" x14ac:dyDescent="0.25">
      <c r="E54"/>
    </row>
    <row r="55" spans="1:5" x14ac:dyDescent="0.25">
      <c r="A55" s="5" t="s">
        <v>96</v>
      </c>
      <c r="E55" s="5">
        <f>E51-E53</f>
        <v>29021.96</v>
      </c>
    </row>
    <row r="56" spans="1:5" x14ac:dyDescent="0.25">
      <c r="E56"/>
    </row>
    <row r="57" spans="1:5" x14ac:dyDescent="0.25">
      <c r="A57" t="s">
        <v>62</v>
      </c>
      <c r="E57"/>
    </row>
    <row r="58" spans="1:5" x14ac:dyDescent="0.25">
      <c r="E58"/>
    </row>
    <row r="59" spans="1:5" x14ac:dyDescent="0.25">
      <c r="A59" t="s">
        <v>58</v>
      </c>
      <c r="E59">
        <v>21160.720000000001</v>
      </c>
    </row>
    <row r="60" spans="1:5" x14ac:dyDescent="0.25">
      <c r="A60" t="s">
        <v>59</v>
      </c>
      <c r="E60">
        <v>7861.24</v>
      </c>
    </row>
    <row r="61" spans="1:5" x14ac:dyDescent="0.25">
      <c r="E61" s="14">
        <f>SUM(E59:E60)</f>
        <v>29021.96</v>
      </c>
    </row>
    <row r="62" spans="1:5" x14ac:dyDescent="0.25">
      <c r="E62"/>
    </row>
    <row r="63" spans="1:5" x14ac:dyDescent="0.25">
      <c r="E63"/>
    </row>
    <row r="64" spans="1:5" x14ac:dyDescent="0.25">
      <c r="E64" s="1" t="s">
        <v>37</v>
      </c>
    </row>
    <row r="65" spans="1:5" x14ac:dyDescent="0.25">
      <c r="E65"/>
    </row>
    <row r="66" spans="1:5" x14ac:dyDescent="0.25">
      <c r="E66"/>
    </row>
    <row r="67" spans="1:5" x14ac:dyDescent="0.25">
      <c r="A67" s="5" t="s">
        <v>63</v>
      </c>
      <c r="E67"/>
    </row>
    <row r="68" spans="1:5" x14ac:dyDescent="0.25">
      <c r="A68" s="5"/>
      <c r="E68"/>
    </row>
    <row r="69" spans="1:5" x14ac:dyDescent="0.25">
      <c r="A69" t="s">
        <v>64</v>
      </c>
      <c r="E69">
        <v>0</v>
      </c>
    </row>
    <row r="70" spans="1:5" x14ac:dyDescent="0.25">
      <c r="A70" t="s">
        <v>65</v>
      </c>
      <c r="E70" s="7">
        <v>20000</v>
      </c>
    </row>
    <row r="71" spans="1:5" x14ac:dyDescent="0.25">
      <c r="A71" t="s">
        <v>66</v>
      </c>
      <c r="E71">
        <v>0</v>
      </c>
    </row>
    <row r="72" spans="1:5" x14ac:dyDescent="0.25">
      <c r="A72" t="s">
        <v>67</v>
      </c>
      <c r="E72">
        <v>100</v>
      </c>
    </row>
    <row r="73" spans="1:5" x14ac:dyDescent="0.25">
      <c r="A73" t="s">
        <v>68</v>
      </c>
      <c r="E73">
        <v>0</v>
      </c>
    </row>
    <row r="74" spans="1:5" x14ac:dyDescent="0.25">
      <c r="A74" t="s">
        <v>69</v>
      </c>
      <c r="E74">
        <v>200</v>
      </c>
    </row>
    <row r="75" spans="1:5" x14ac:dyDescent="0.25">
      <c r="A75" t="s">
        <v>70</v>
      </c>
      <c r="E75">
        <v>100</v>
      </c>
    </row>
    <row r="76" spans="1:5" x14ac:dyDescent="0.25">
      <c r="E76"/>
    </row>
    <row r="77" spans="1:5" x14ac:dyDescent="0.25">
      <c r="E77" s="6">
        <f>SUM(E69:E76)</f>
        <v>20400</v>
      </c>
    </row>
  </sheetData>
  <pageMargins left="0.7" right="0.7" top="0.75" bottom="0.75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4B3F-B848-444E-B9E3-0285543BCF43}">
  <dimension ref="A1:D31"/>
  <sheetViews>
    <sheetView topLeftCell="A12" workbookViewId="0">
      <selection activeCell="D16" sqref="D16"/>
    </sheetView>
  </sheetViews>
  <sheetFormatPr defaultRowHeight="15" x14ac:dyDescent="0.25"/>
  <cols>
    <col min="1" max="1" width="35.85546875" customWidth="1"/>
    <col min="2" max="2" width="28.140625" style="20" customWidth="1"/>
    <col min="3" max="3" width="21.42578125" style="1" customWidth="1"/>
    <col min="4" max="4" width="33.5703125" customWidth="1"/>
  </cols>
  <sheetData>
    <row r="1" spans="1:4" x14ac:dyDescent="0.25">
      <c r="A1" s="18" t="s">
        <v>105</v>
      </c>
      <c r="B1" s="21" t="s">
        <v>106</v>
      </c>
      <c r="C1" s="18" t="s">
        <v>148</v>
      </c>
      <c r="D1" s="18" t="s">
        <v>107</v>
      </c>
    </row>
    <row r="2" spans="1:4" x14ac:dyDescent="0.25">
      <c r="A2" s="17"/>
      <c r="B2" s="19"/>
      <c r="C2" s="23"/>
      <c r="D2" s="17"/>
    </row>
    <row r="3" spans="1:4" x14ac:dyDescent="0.25">
      <c r="A3" s="17" t="s">
        <v>108</v>
      </c>
      <c r="B3" s="19"/>
      <c r="C3" s="23"/>
      <c r="D3" s="17"/>
    </row>
    <row r="4" spans="1:4" x14ac:dyDescent="0.25">
      <c r="A4" s="17"/>
      <c r="B4" s="19"/>
      <c r="C4" s="23"/>
      <c r="D4" s="17"/>
    </row>
    <row r="5" spans="1:4" x14ac:dyDescent="0.25">
      <c r="A5" s="17" t="s">
        <v>109</v>
      </c>
      <c r="B5" s="19">
        <v>0</v>
      </c>
      <c r="C5" s="23"/>
      <c r="D5" s="17"/>
    </row>
    <row r="6" spans="1:4" x14ac:dyDescent="0.25">
      <c r="A6" s="17" t="s">
        <v>110</v>
      </c>
      <c r="B6" s="19">
        <v>2767</v>
      </c>
      <c r="C6" s="23"/>
      <c r="D6" s="17"/>
    </row>
    <row r="7" spans="1:4" x14ac:dyDescent="0.25">
      <c r="A7" s="17" t="s">
        <v>111</v>
      </c>
      <c r="B7" s="19">
        <v>26000</v>
      </c>
      <c r="C7" s="23">
        <v>26000</v>
      </c>
      <c r="D7" s="17">
        <v>0</v>
      </c>
    </row>
    <row r="8" spans="1:4" x14ac:dyDescent="0.25">
      <c r="A8" s="17"/>
      <c r="B8" s="19"/>
      <c r="C8" s="23"/>
      <c r="D8" s="17"/>
    </row>
    <row r="9" spans="1:4" x14ac:dyDescent="0.25">
      <c r="A9" s="17" t="s">
        <v>96</v>
      </c>
      <c r="B9" s="19">
        <v>28767</v>
      </c>
      <c r="C9" s="23"/>
      <c r="D9" s="17"/>
    </row>
    <row r="10" spans="1:4" x14ac:dyDescent="0.25">
      <c r="A10" s="17"/>
      <c r="B10" s="19"/>
      <c r="C10" s="23"/>
      <c r="D10" s="17"/>
    </row>
    <row r="11" spans="1:4" x14ac:dyDescent="0.25">
      <c r="A11" s="17"/>
      <c r="B11" s="19"/>
      <c r="C11" s="23"/>
      <c r="D11" s="17"/>
    </row>
    <row r="12" spans="1:4" x14ac:dyDescent="0.25">
      <c r="A12" s="17" t="s">
        <v>112</v>
      </c>
      <c r="B12" s="19"/>
      <c r="C12" s="23"/>
      <c r="D12" s="17"/>
    </row>
    <row r="13" spans="1:4" x14ac:dyDescent="0.25">
      <c r="A13" s="17"/>
      <c r="B13" s="19"/>
      <c r="C13" s="23"/>
      <c r="D13" s="17"/>
    </row>
    <row r="14" spans="1:4" x14ac:dyDescent="0.25">
      <c r="A14" s="17" t="s">
        <v>43</v>
      </c>
      <c r="B14" s="19">
        <v>4609.32</v>
      </c>
      <c r="C14" s="23">
        <v>1562.5</v>
      </c>
      <c r="D14" s="17"/>
    </row>
    <row r="15" spans="1:4" x14ac:dyDescent="0.25">
      <c r="A15" s="17" t="s">
        <v>44</v>
      </c>
      <c r="B15" s="19">
        <v>6240</v>
      </c>
      <c r="C15" s="23">
        <v>2600</v>
      </c>
      <c r="D15" s="17"/>
    </row>
    <row r="16" spans="1:4" x14ac:dyDescent="0.25">
      <c r="A16" s="17" t="s">
        <v>113</v>
      </c>
      <c r="B16" s="19">
        <v>357.33</v>
      </c>
      <c r="C16" s="23">
        <v>357.33</v>
      </c>
      <c r="D16" s="17"/>
    </row>
    <row r="17" spans="1:4" ht="29.25" customHeight="1" x14ac:dyDescent="0.25">
      <c r="A17" s="24" t="s">
        <v>114</v>
      </c>
      <c r="B17" s="25">
        <v>240</v>
      </c>
      <c r="C17" s="24"/>
      <c r="D17" s="24"/>
    </row>
    <row r="18" spans="1:4" x14ac:dyDescent="0.25">
      <c r="A18" s="24"/>
      <c r="B18" s="25"/>
      <c r="C18" s="24"/>
      <c r="D18" s="24"/>
    </row>
    <row r="19" spans="1:4" x14ac:dyDescent="0.25">
      <c r="A19" s="17" t="s">
        <v>115</v>
      </c>
      <c r="B19" s="19">
        <v>25</v>
      </c>
      <c r="C19" s="23">
        <v>25</v>
      </c>
      <c r="D19" s="17"/>
    </row>
    <row r="20" spans="1:4" x14ac:dyDescent="0.25">
      <c r="A20" s="17" t="s">
        <v>28</v>
      </c>
      <c r="B20" s="19">
        <v>25</v>
      </c>
      <c r="C20" s="23"/>
      <c r="D20" s="17"/>
    </row>
    <row r="21" spans="1:4" x14ac:dyDescent="0.25">
      <c r="A21" s="17" t="s">
        <v>116</v>
      </c>
      <c r="B21" s="19">
        <v>300</v>
      </c>
      <c r="C21" s="23"/>
      <c r="D21" s="17"/>
    </row>
    <row r="22" spans="1:4" ht="30" x14ac:dyDescent="0.25">
      <c r="A22" s="17" t="s">
        <v>117</v>
      </c>
      <c r="B22" s="19" t="s">
        <v>118</v>
      </c>
      <c r="C22" s="23">
        <v>2028</v>
      </c>
      <c r="D22" s="17"/>
    </row>
    <row r="23" spans="1:4" x14ac:dyDescent="0.25">
      <c r="A23" s="17" t="s">
        <v>119</v>
      </c>
      <c r="B23" s="19">
        <v>1800</v>
      </c>
      <c r="C23" s="23"/>
      <c r="D23" s="17"/>
    </row>
    <row r="24" spans="1:4" x14ac:dyDescent="0.25">
      <c r="A24" s="17" t="s">
        <v>120</v>
      </c>
      <c r="B24" s="19" t="s">
        <v>126</v>
      </c>
      <c r="C24" s="23">
        <v>144</v>
      </c>
      <c r="D24" s="17"/>
    </row>
    <row r="25" spans="1:4" x14ac:dyDescent="0.25">
      <c r="A25" s="17" t="s">
        <v>121</v>
      </c>
      <c r="B25" s="19">
        <v>300</v>
      </c>
      <c r="C25" s="23"/>
      <c r="D25" s="17"/>
    </row>
    <row r="26" spans="1:4" x14ac:dyDescent="0.25">
      <c r="A26" s="17" t="s">
        <v>122</v>
      </c>
      <c r="B26" s="19">
        <v>4410</v>
      </c>
      <c r="C26" s="23">
        <v>4410</v>
      </c>
      <c r="D26" s="17"/>
    </row>
    <row r="27" spans="1:4" x14ac:dyDescent="0.25">
      <c r="A27" s="17" t="s">
        <v>123</v>
      </c>
      <c r="B27" s="19">
        <v>100</v>
      </c>
      <c r="C27" s="23"/>
      <c r="D27" s="17"/>
    </row>
    <row r="28" spans="1:4" x14ac:dyDescent="0.25">
      <c r="A28" s="17" t="s">
        <v>124</v>
      </c>
      <c r="B28" s="19">
        <v>1231.2</v>
      </c>
      <c r="C28" s="23">
        <v>689.64</v>
      </c>
      <c r="D28" s="17"/>
    </row>
    <row r="29" spans="1:4" x14ac:dyDescent="0.25">
      <c r="A29" s="17" t="s">
        <v>125</v>
      </c>
      <c r="B29" s="19">
        <v>3000</v>
      </c>
      <c r="C29" s="23">
        <v>2650.92</v>
      </c>
      <c r="D29" s="17"/>
    </row>
    <row r="31" spans="1:4" x14ac:dyDescent="0.25">
      <c r="A31" s="22" t="s">
        <v>127</v>
      </c>
      <c r="B31" s="3">
        <f>SUM(B14:B30)</f>
        <v>22637.850000000002</v>
      </c>
    </row>
  </sheetData>
  <mergeCells count="4">
    <mergeCell ref="A17:A18"/>
    <mergeCell ref="B17:B18"/>
    <mergeCell ref="C17:C18"/>
    <mergeCell ref="D17:D18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2122 Transactions </vt:lpstr>
      <vt:lpstr>2223 Transactions</vt:lpstr>
      <vt:lpstr>2122 Year end statement </vt:lpstr>
      <vt:lpstr>Budget projections 2223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thorpe</dc:creator>
  <cp:keywords/>
  <dc:description/>
  <cp:lastModifiedBy>melissa thorpe</cp:lastModifiedBy>
  <cp:revision/>
  <cp:lastPrinted>2022-06-12T11:23:56Z</cp:lastPrinted>
  <dcterms:created xsi:type="dcterms:W3CDTF">2022-04-09T09:58:29Z</dcterms:created>
  <dcterms:modified xsi:type="dcterms:W3CDTF">2022-09-20T20:59:54Z</dcterms:modified>
  <cp:category/>
  <cp:contentStatus/>
</cp:coreProperties>
</file>